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911\OneDrive\Documents\AS Lab data\Source Data_Raw Data Files\Figure 1-source data 1\"/>
    </mc:Choice>
  </mc:AlternateContent>
  <xr:revisionPtr revIDLastSave="0" documentId="13_ncr:1_{CB403D38-3B6F-4075-886C-65564E849281}" xr6:coauthVersionLast="47" xr6:coauthVersionMax="47" xr10:uidLastSave="{00000000-0000-0000-0000-000000000000}"/>
  <bookViews>
    <workbookView xWindow="-108" yWindow="-108" windowWidth="23256" windowHeight="12456" activeTab="1" xr2:uid="{2AB465D9-2059-4300-99D8-7CC91313E8B1}"/>
  </bookViews>
  <sheets>
    <sheet name="Figure 1F" sheetId="1" r:id="rId1"/>
    <sheet name="Figure 1F_All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2" l="1"/>
  <c r="I27" i="2"/>
  <c r="I28" i="2"/>
  <c r="I29" i="2"/>
  <c r="I30" i="2"/>
  <c r="I31" i="2"/>
  <c r="I32" i="2"/>
  <c r="I33" i="2"/>
  <c r="K13" i="2"/>
  <c r="K14" i="2"/>
  <c r="I25" i="2"/>
  <c r="I24" i="2"/>
  <c r="I23" i="2"/>
  <c r="I22" i="2"/>
  <c r="I21" i="2"/>
  <c r="I20" i="2"/>
  <c r="I19" i="2"/>
  <c r="I18" i="2"/>
  <c r="K18" i="2" s="1"/>
  <c r="I17" i="2"/>
  <c r="K17" i="2" s="1"/>
  <c r="I16" i="2"/>
  <c r="K16" i="2" s="1"/>
  <c r="I15" i="2"/>
  <c r="K15" i="2" s="1"/>
  <c r="I14" i="2"/>
  <c r="I13" i="2"/>
  <c r="I12" i="2"/>
  <c r="K12" i="2" s="1"/>
  <c r="I11" i="2"/>
  <c r="K11" i="2" s="1"/>
  <c r="I10" i="2"/>
  <c r="K10" i="2" s="1"/>
  <c r="I9" i="2"/>
  <c r="K9" i="2" s="1"/>
  <c r="I8" i="2"/>
  <c r="K8" i="2" s="1"/>
  <c r="I7" i="2"/>
  <c r="K7" i="2" s="1"/>
  <c r="I6" i="2"/>
  <c r="K6" i="2" s="1"/>
  <c r="L15" i="2" l="1"/>
  <c r="L6" i="2"/>
</calcChain>
</file>

<file path=xl/sharedStrings.xml><?xml version="1.0" encoding="utf-8"?>
<sst xmlns="http://schemas.openxmlformats.org/spreadsheetml/2006/main" count="43" uniqueCount="22">
  <si>
    <r>
      <t xml:space="preserve">WT </t>
    </r>
    <r>
      <rPr>
        <i/>
        <sz val="10"/>
        <rFont val="Arial"/>
        <family val="2"/>
      </rPr>
      <t>Mtb</t>
    </r>
  </si>
  <si>
    <t>Tn Lib</t>
  </si>
  <si>
    <r>
      <t>E</t>
    </r>
    <r>
      <rPr>
        <i/>
        <vertAlign val="subscript"/>
        <sz val="10"/>
        <rFont val="Arial"/>
        <family val="2"/>
      </rPr>
      <t>MSH</t>
    </r>
    <r>
      <rPr>
        <sz val="10"/>
        <rFont val="Arial"/>
        <family val="2"/>
      </rPr>
      <t>OXD Tn</t>
    </r>
  </si>
  <si>
    <t>Statistics</t>
  </si>
  <si>
    <t>Name</t>
  </si>
  <si>
    <t>Events</t>
  </si>
  <si>
    <t>% Parent</t>
  </si>
  <si>
    <t>% Grandparent</t>
  </si>
  <si>
    <t>% Total</t>
  </si>
  <si>
    <t>FITC-A Median</t>
  </si>
  <si>
    <t>V500-A Median</t>
  </si>
  <si>
    <t>us:All Events</t>
  </si>
  <si>
    <t>***</t>
  </si>
  <si>
    <t>us:P2</t>
  </si>
  <si>
    <t>RV:P2</t>
  </si>
  <si>
    <t>TN:P2</t>
  </si>
  <si>
    <t>OXD:P2</t>
  </si>
  <si>
    <t>Tube_013:P2</t>
  </si>
  <si>
    <t>RVCHP:P2</t>
  </si>
  <si>
    <t>RVDTT:P2</t>
  </si>
  <si>
    <t>TNCHP:P2</t>
  </si>
  <si>
    <t>TNDTT:P2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</si>
</sst>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[1]Sheet1!$M$28:$M$29</c:f>
              <c:numCache>
                <c:formatCode>General</c:formatCode>
                <c:ptCount val="2"/>
                <c:pt idx="0">
                  <c:v>5.0120530333467257E-2</c:v>
                </c:pt>
                <c:pt idx="1">
                  <c:v>1.9208099299632481E-2</c:v>
                </c:pt>
              </c:numCache>
            </c:numRef>
          </c:xVal>
          <c:yVal>
            <c:numRef>
              <c:f>[1]Sheet1!$N$28:$N$29</c:f>
              <c:numCache>
                <c:formatCode>General</c:formatCode>
                <c:ptCount val="2"/>
                <c:pt idx="0">
                  <c:v>1</c:v>
                </c:pt>
                <c:pt idx="1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24-4009-9DB8-475A81062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67376"/>
        <c:axId val="219527800"/>
      </c:scatterChart>
      <c:valAx>
        <c:axId val="21906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527800"/>
        <c:crosses val="autoZero"/>
        <c:crossBetween val="midCat"/>
      </c:valAx>
      <c:valAx>
        <c:axId val="219527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067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[1]Sheet1!$N$39:$N$40</c:f>
              <c:numCache>
                <c:formatCode>General</c:formatCode>
                <c:ptCount val="2"/>
                <c:pt idx="0">
                  <c:v>5.9862427960587467E-2</c:v>
                </c:pt>
                <c:pt idx="1">
                  <c:v>1.8824027072758036E-2</c:v>
                </c:pt>
              </c:numCache>
            </c:numRef>
          </c:xVal>
          <c:yVal>
            <c:numRef>
              <c:f>[1]Sheet1!$O$39:$O$40</c:f>
              <c:numCache>
                <c:formatCode>General</c:formatCode>
                <c:ptCount val="2"/>
                <c:pt idx="0">
                  <c:v>1</c:v>
                </c:pt>
                <c:pt idx="1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0B-46B6-BF89-58AC8504C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09104"/>
        <c:axId val="219599840"/>
      </c:scatterChart>
      <c:valAx>
        <c:axId val="21960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99840"/>
        <c:crosses val="autoZero"/>
        <c:crossBetween val="midCat"/>
      </c:valAx>
      <c:valAx>
        <c:axId val="2195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0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5</xdr:row>
      <xdr:rowOff>9525</xdr:rowOff>
    </xdr:from>
    <xdr:to>
      <xdr:col>20</xdr:col>
      <xdr:colOff>314325</xdr:colOff>
      <xdr:row>19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7C6E65-7228-49A7-BE3E-6BA4192B5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598170</xdr:colOff>
      <xdr:row>20</xdr:row>
      <xdr:rowOff>12382</xdr:rowOff>
    </xdr:from>
    <xdr:to>
      <xdr:col>20</xdr:col>
      <xdr:colOff>556260</xdr:colOff>
      <xdr:row>34</xdr:row>
      <xdr:rowOff>88582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47D694-8DF9-43F0-AD8E-0AAB85C7C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E:\Documents\INDIA\Handover%20Submission%20Amit%20Singh%20Lab\RAW%20data%20compilation%20Tn%20work_Somnath%20Shee\Data%20related%20to%20Figure%201%20and%20S1a\Sorting%20of%20Emsh%20oxidized%20Tn%20mutants%20in%20vitro%20by%20FACS%20Aria\Consolidated%20data\405_488%20CHECK%2030MAY2018%20TNOXD%20RV.xlsx" TargetMode="External"/><Relationship Id="rId2" Type="http://schemas.microsoft.com/office/2019/04/relationships/externalLinkLongPath" Target="file:///E:\Documents\INDIA\Handover%20Submission%20Amit%20Singh%20Lab\RAW%20data%20compilation%20Tn%20work_Somnath%20Shee\Data%20related%20to%20Figure%201%20and%20S1a\Sorting%20of%20Emsh%20oxidized%20Tn%20mutants%20in%20vitro%20by%20FACS%20Aria\Consolidated%20data\405_488%20CHECK%2030MAY2018%20TNOXD%20RV.xlsx?3AA6C6D4" TargetMode="External"/><Relationship Id="rId1" Type="http://schemas.openxmlformats.org/officeDocument/2006/relationships/externalLinkPath" Target="file:///\\3AA6C6D4\405_488%20CHECK%2030MAY2018%20TNOXD%20R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heet1"/>
      <sheetName val="Sheet2"/>
      <sheetName val="Sheet3"/>
    </sheetNames>
    <sheetDataSet>
      <sheetData sheetId="0">
        <row r="28">
          <cell r="M28">
            <v>5.0120530333467257E-2</v>
          </cell>
          <cell r="N28">
            <v>1</v>
          </cell>
        </row>
        <row r="29">
          <cell r="M29">
            <v>1.9208099299632481E-2</v>
          </cell>
          <cell r="N29">
            <v>0.1</v>
          </cell>
        </row>
        <row r="39">
          <cell r="N39">
            <v>5.9862427960587467E-2</v>
          </cell>
          <cell r="O39">
            <v>1</v>
          </cell>
        </row>
        <row r="40">
          <cell r="N40">
            <v>1.8824027072758036E-2</v>
          </cell>
          <cell r="O40">
            <v>0.1</v>
          </cell>
        </row>
        <row r="46">
          <cell r="K46">
            <v>5.9119496855345913E-2</v>
          </cell>
          <cell r="L46">
            <v>1</v>
          </cell>
        </row>
        <row r="47">
          <cell r="K47">
            <v>2.029598308668076E-2</v>
          </cell>
          <cell r="L47">
            <v>0.1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2267B-EC69-4C4A-A66A-66DA9C107209}">
  <dimension ref="A1:G4"/>
  <sheetViews>
    <sheetView workbookViewId="0">
      <selection activeCell="G18" sqref="G18"/>
    </sheetView>
  </sheetViews>
  <sheetFormatPr defaultRowHeight="14.4" x14ac:dyDescent="0.3"/>
  <sheetData>
    <row r="1" spans="1:7" x14ac:dyDescent="0.3">
      <c r="A1" s="2"/>
      <c r="B1" s="5"/>
      <c r="C1" s="5"/>
      <c r="D1" s="5"/>
      <c r="E1" s="5"/>
      <c r="F1" s="5"/>
      <c r="G1" s="5"/>
    </row>
    <row r="2" spans="1:7" x14ac:dyDescent="0.3">
      <c r="A2" s="3" t="s">
        <v>0</v>
      </c>
      <c r="B2" s="1">
        <v>-280.40499999999997</v>
      </c>
      <c r="C2" s="1">
        <v>-281.31799999999998</v>
      </c>
      <c r="D2" s="1">
        <v>-271.94</v>
      </c>
      <c r="E2" s="1">
        <v>-272.62400000000002</v>
      </c>
      <c r="F2" s="1">
        <v>-282.96953070000001</v>
      </c>
      <c r="G2" s="1">
        <v>-280.07499999999999</v>
      </c>
    </row>
    <row r="3" spans="1:7" x14ac:dyDescent="0.3">
      <c r="A3" s="3" t="s">
        <v>1</v>
      </c>
      <c r="B3" s="1">
        <v>-280.39</v>
      </c>
      <c r="C3" s="1">
        <v>-280.18200000000002</v>
      </c>
      <c r="D3" s="1">
        <v>-280.30099999999999</v>
      </c>
      <c r="E3" s="1">
        <v>-274.06299999999999</v>
      </c>
      <c r="F3" s="1">
        <v>-277.1351148</v>
      </c>
      <c r="G3" s="1">
        <v>-276.87885899999998</v>
      </c>
    </row>
    <row r="4" spans="1:7" ht="15.6" x14ac:dyDescent="0.35">
      <c r="A4" s="4" t="s">
        <v>2</v>
      </c>
      <c r="B4" s="1">
        <v>-249.80600000000001</v>
      </c>
      <c r="C4" s="1">
        <v>-239.07300000000001</v>
      </c>
      <c r="D4" s="1">
        <v>-255.09200000000001</v>
      </c>
      <c r="E4" s="1">
        <v>-253.554</v>
      </c>
      <c r="F4" s="1">
        <v>-251.4526334</v>
      </c>
      <c r="G4" s="1">
        <v>-249.4296143</v>
      </c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06B73-EB37-4C69-86E8-8581D2C20CFB}">
  <dimension ref="A1:O40"/>
  <sheetViews>
    <sheetView tabSelected="1" workbookViewId="0">
      <selection activeCell="S39" sqref="S39"/>
    </sheetView>
  </sheetViews>
  <sheetFormatPr defaultRowHeight="14.4" x14ac:dyDescent="0.3"/>
  <cols>
    <col min="1" max="1" width="14" customWidth="1"/>
    <col min="5" max="5" width="12.33203125" customWidth="1"/>
  </cols>
  <sheetData>
    <row r="1" spans="1:12" x14ac:dyDescent="0.3">
      <c r="A1" t="s">
        <v>3</v>
      </c>
    </row>
    <row r="3" spans="1:12" x14ac:dyDescent="0.3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10</v>
      </c>
    </row>
    <row r="4" spans="1:12" x14ac:dyDescent="0.3">
      <c r="A4" t="s">
        <v>11</v>
      </c>
      <c r="B4" s="6">
        <v>10000</v>
      </c>
      <c r="C4" t="s">
        <v>12</v>
      </c>
      <c r="D4" t="s">
        <v>12</v>
      </c>
      <c r="E4">
        <v>100</v>
      </c>
      <c r="F4">
        <v>109</v>
      </c>
      <c r="G4">
        <v>112</v>
      </c>
    </row>
    <row r="5" spans="1:12" x14ac:dyDescent="0.3">
      <c r="A5" t="s">
        <v>13</v>
      </c>
      <c r="B5">
        <v>51</v>
      </c>
      <c r="C5">
        <v>0.56999999999999995</v>
      </c>
      <c r="D5">
        <v>0.51</v>
      </c>
      <c r="E5">
        <v>0.51</v>
      </c>
      <c r="F5">
        <v>446</v>
      </c>
      <c r="G5">
        <v>451</v>
      </c>
    </row>
    <row r="6" spans="1:12" x14ac:dyDescent="0.3">
      <c r="A6" t="s">
        <v>14</v>
      </c>
      <c r="B6" s="6">
        <v>8906</v>
      </c>
      <c r="C6">
        <v>99.83</v>
      </c>
      <c r="D6">
        <v>89.06</v>
      </c>
      <c r="E6">
        <v>89.06</v>
      </c>
      <c r="F6" s="6">
        <v>9815</v>
      </c>
      <c r="G6">
        <v>290</v>
      </c>
      <c r="I6" s="7">
        <f>G6/F6</f>
        <v>2.9546612328069283E-2</v>
      </c>
      <c r="K6">
        <f>29.11*I6-0.459</f>
        <v>0.40110188487009685</v>
      </c>
      <c r="L6">
        <f>AVERAGE(K6,K7,K9)</f>
        <v>0.40747859062559949</v>
      </c>
    </row>
    <row r="7" spans="1:12" x14ac:dyDescent="0.3">
      <c r="A7" t="s">
        <v>14</v>
      </c>
      <c r="B7" s="6">
        <v>9854</v>
      </c>
      <c r="C7">
        <v>99.86</v>
      </c>
      <c r="D7">
        <v>98.54</v>
      </c>
      <c r="E7">
        <v>98.54</v>
      </c>
      <c r="F7" s="6">
        <v>7739</v>
      </c>
      <c r="G7">
        <v>233</v>
      </c>
      <c r="I7" s="7">
        <f t="shared" ref="I7:I33" si="0">G7/F7</f>
        <v>3.0107248998578629E-2</v>
      </c>
      <c r="K7">
        <f t="shared" ref="K7:K9" si="1">29.11*I7-0.459</f>
        <v>0.41742201834862386</v>
      </c>
    </row>
    <row r="8" spans="1:12" x14ac:dyDescent="0.3">
      <c r="A8" t="s">
        <v>14</v>
      </c>
      <c r="B8" s="6">
        <v>9756</v>
      </c>
      <c r="C8">
        <v>99.87</v>
      </c>
      <c r="D8">
        <v>97.56</v>
      </c>
      <c r="E8">
        <v>97.56</v>
      </c>
      <c r="F8" s="6">
        <v>9390</v>
      </c>
      <c r="G8">
        <v>274</v>
      </c>
      <c r="I8" s="7">
        <f t="shared" si="0"/>
        <v>2.9179978700745474E-2</v>
      </c>
      <c r="K8">
        <f t="shared" si="1"/>
        <v>0.39042917997870069</v>
      </c>
    </row>
    <row r="9" spans="1:12" x14ac:dyDescent="0.3">
      <c r="A9" t="s">
        <v>14</v>
      </c>
      <c r="B9" s="6">
        <v>9727</v>
      </c>
      <c r="C9">
        <v>99.9</v>
      </c>
      <c r="D9">
        <v>97.27</v>
      </c>
      <c r="E9">
        <v>97.27</v>
      </c>
      <c r="F9" s="6">
        <v>8771</v>
      </c>
      <c r="G9">
        <v>260</v>
      </c>
      <c r="I9" s="7">
        <f t="shared" si="0"/>
        <v>2.9643142173070347E-2</v>
      </c>
      <c r="K9">
        <f t="shared" si="1"/>
        <v>0.40391186865807777</v>
      </c>
    </row>
    <row r="10" spans="1:12" x14ac:dyDescent="0.3">
      <c r="A10" t="s">
        <v>15</v>
      </c>
      <c r="B10" s="6">
        <v>8360</v>
      </c>
      <c r="C10">
        <v>99.87</v>
      </c>
      <c r="D10">
        <v>83.6</v>
      </c>
      <c r="E10">
        <v>83.6</v>
      </c>
      <c r="F10" s="6">
        <v>7640</v>
      </c>
      <c r="G10">
        <v>254</v>
      </c>
      <c r="I10">
        <f t="shared" si="0"/>
        <v>3.3246073298429317E-2</v>
      </c>
      <c r="K10">
        <f>21.931*I10-0.3128</f>
        <v>0.41631963350785334</v>
      </c>
    </row>
    <row r="11" spans="1:12" x14ac:dyDescent="0.3">
      <c r="A11" t="s">
        <v>15</v>
      </c>
      <c r="B11" s="6">
        <v>9051</v>
      </c>
      <c r="C11">
        <v>99.92</v>
      </c>
      <c r="D11">
        <v>90.51</v>
      </c>
      <c r="E11">
        <v>90.51</v>
      </c>
      <c r="F11" s="6">
        <v>7098</v>
      </c>
      <c r="G11">
        <v>237</v>
      </c>
      <c r="I11">
        <f t="shared" si="0"/>
        <v>3.3389687235841084E-2</v>
      </c>
      <c r="K11">
        <f t="shared" ref="K11:K14" si="2">21.931*I11-0.3128</f>
        <v>0.41946923076923087</v>
      </c>
    </row>
    <row r="12" spans="1:12" x14ac:dyDescent="0.3">
      <c r="A12" t="s">
        <v>15</v>
      </c>
      <c r="B12" s="6">
        <v>8418</v>
      </c>
      <c r="C12">
        <v>99.86</v>
      </c>
      <c r="D12">
        <v>84.18</v>
      </c>
      <c r="E12">
        <v>84.18</v>
      </c>
      <c r="F12" s="6">
        <v>7806</v>
      </c>
      <c r="G12">
        <v>260</v>
      </c>
      <c r="I12">
        <f t="shared" si="0"/>
        <v>3.3307712016397643E-2</v>
      </c>
      <c r="K12">
        <f t="shared" si="2"/>
        <v>0.41767143223161668</v>
      </c>
    </row>
    <row r="13" spans="1:12" x14ac:dyDescent="0.3">
      <c r="A13" t="s">
        <v>15</v>
      </c>
      <c r="B13" s="6">
        <v>8632</v>
      </c>
      <c r="C13">
        <v>99.83</v>
      </c>
      <c r="D13">
        <v>86.32</v>
      </c>
      <c r="E13">
        <v>86.32</v>
      </c>
      <c r="F13" s="6">
        <v>7190</v>
      </c>
      <c r="G13">
        <v>240</v>
      </c>
      <c r="I13">
        <f t="shared" si="0"/>
        <v>3.3379694019471488E-2</v>
      </c>
      <c r="K13">
        <f t="shared" si="2"/>
        <v>0.41925006954102922</v>
      </c>
    </row>
    <row r="14" spans="1:12" x14ac:dyDescent="0.3">
      <c r="A14" t="s">
        <v>16</v>
      </c>
      <c r="B14" s="6">
        <v>8504</v>
      </c>
      <c r="C14">
        <v>99.78</v>
      </c>
      <c r="D14">
        <v>85.04</v>
      </c>
      <c r="E14">
        <v>85.04</v>
      </c>
      <c r="F14" s="6">
        <v>7506</v>
      </c>
      <c r="G14">
        <v>255</v>
      </c>
      <c r="I14">
        <f t="shared" si="0"/>
        <v>3.3972821742605915E-2</v>
      </c>
      <c r="K14">
        <f t="shared" si="2"/>
        <v>0.43225795363709035</v>
      </c>
    </row>
    <row r="15" spans="1:12" x14ac:dyDescent="0.3">
      <c r="A15" t="s">
        <v>16</v>
      </c>
      <c r="B15" s="6">
        <v>5864</v>
      </c>
      <c r="C15">
        <v>88.98</v>
      </c>
      <c r="D15">
        <v>58.64</v>
      </c>
      <c r="E15">
        <v>58.64</v>
      </c>
      <c r="F15" s="6">
        <v>4523</v>
      </c>
      <c r="G15">
        <v>208</v>
      </c>
      <c r="I15">
        <f t="shared" si="0"/>
        <v>4.5987176652664163E-2</v>
      </c>
      <c r="K15">
        <f>29.115*I15-0.4592</f>
        <v>0.8797166482423171</v>
      </c>
      <c r="L15">
        <f>AVERAGE(K15,K17,K18,K16)</f>
        <v>0.87306205224244382</v>
      </c>
    </row>
    <row r="16" spans="1:12" x14ac:dyDescent="0.3">
      <c r="A16" t="s">
        <v>16</v>
      </c>
      <c r="B16" s="6">
        <v>6115</v>
      </c>
      <c r="C16">
        <v>90.28</v>
      </c>
      <c r="D16">
        <v>61.15</v>
      </c>
      <c r="E16">
        <v>61.15</v>
      </c>
      <c r="F16" s="6">
        <v>5349</v>
      </c>
      <c r="G16">
        <v>234</v>
      </c>
      <c r="I16">
        <f t="shared" si="0"/>
        <v>4.3746494671901288E-2</v>
      </c>
      <c r="K16">
        <f t="shared" ref="K16:K18" si="3">29.115*I16-0.4592</f>
        <v>0.81447919237240596</v>
      </c>
    </row>
    <row r="17" spans="1:11" x14ac:dyDescent="0.3">
      <c r="A17" t="s">
        <v>16</v>
      </c>
      <c r="B17" s="6">
        <v>6889</v>
      </c>
      <c r="C17">
        <v>87.65</v>
      </c>
      <c r="D17">
        <v>68.89</v>
      </c>
      <c r="E17">
        <v>68.89</v>
      </c>
      <c r="F17" s="6">
        <v>3947</v>
      </c>
      <c r="G17">
        <v>189</v>
      </c>
      <c r="I17">
        <f t="shared" si="0"/>
        <v>4.7884469217126933E-2</v>
      </c>
      <c r="K17">
        <f t="shared" si="3"/>
        <v>0.93495632125665051</v>
      </c>
    </row>
    <row r="18" spans="1:11" x14ac:dyDescent="0.3">
      <c r="A18" t="s">
        <v>17</v>
      </c>
      <c r="B18" s="6">
        <v>5991</v>
      </c>
      <c r="C18">
        <v>89.17</v>
      </c>
      <c r="D18">
        <v>59.91</v>
      </c>
      <c r="E18">
        <v>59.91</v>
      </c>
      <c r="F18" s="6">
        <v>4756</v>
      </c>
      <c r="G18">
        <v>216</v>
      </c>
      <c r="I18">
        <f t="shared" si="0"/>
        <v>4.5416316232127836E-2</v>
      </c>
      <c r="K18">
        <f t="shared" si="3"/>
        <v>0.86309604709840193</v>
      </c>
    </row>
    <row r="19" spans="1:11" x14ac:dyDescent="0.3">
      <c r="A19" t="s">
        <v>18</v>
      </c>
      <c r="B19" s="6">
        <v>8662</v>
      </c>
      <c r="C19">
        <v>99.88</v>
      </c>
      <c r="D19">
        <v>86.62</v>
      </c>
      <c r="E19">
        <v>86.62</v>
      </c>
      <c r="F19" s="6">
        <v>8761</v>
      </c>
      <c r="G19">
        <v>438</v>
      </c>
      <c r="I19" s="7">
        <f t="shared" si="0"/>
        <v>4.9994292888939619E-2</v>
      </c>
    </row>
    <row r="20" spans="1:11" x14ac:dyDescent="0.3">
      <c r="A20" t="s">
        <v>18</v>
      </c>
      <c r="B20" s="6">
        <v>8691</v>
      </c>
      <c r="C20">
        <v>99.8</v>
      </c>
      <c r="D20">
        <v>86.91</v>
      </c>
      <c r="E20">
        <v>86.91</v>
      </c>
      <c r="F20" s="6">
        <v>8768</v>
      </c>
      <c r="G20">
        <v>426</v>
      </c>
      <c r="I20" s="7">
        <f t="shared" si="0"/>
        <v>4.8585766423357664E-2</v>
      </c>
    </row>
    <row r="21" spans="1:11" x14ac:dyDescent="0.3">
      <c r="A21" t="s">
        <v>18</v>
      </c>
      <c r="B21" s="6">
        <v>8245</v>
      </c>
      <c r="C21">
        <v>99.71</v>
      </c>
      <c r="D21">
        <v>82.45</v>
      </c>
      <c r="E21">
        <v>82.45</v>
      </c>
      <c r="F21" s="6">
        <v>9956</v>
      </c>
      <c r="G21">
        <v>499</v>
      </c>
      <c r="I21" s="7">
        <f t="shared" si="0"/>
        <v>5.0120530333467257E-2</v>
      </c>
    </row>
    <row r="22" spans="1:11" x14ac:dyDescent="0.3">
      <c r="A22" t="s">
        <v>19</v>
      </c>
      <c r="B22" s="6">
        <v>9248</v>
      </c>
      <c r="C22">
        <v>99.47</v>
      </c>
      <c r="D22">
        <v>92.48</v>
      </c>
      <c r="E22">
        <v>92.48</v>
      </c>
      <c r="F22" s="6">
        <v>15496</v>
      </c>
      <c r="G22">
        <v>307</v>
      </c>
      <c r="I22" s="7">
        <f t="shared" si="0"/>
        <v>1.9811564274651524E-2</v>
      </c>
    </row>
    <row r="23" spans="1:11" x14ac:dyDescent="0.3">
      <c r="A23" t="s">
        <v>19</v>
      </c>
      <c r="B23" s="6">
        <v>8216</v>
      </c>
      <c r="C23">
        <v>98.93</v>
      </c>
      <c r="D23">
        <v>82.16</v>
      </c>
      <c r="E23">
        <v>82.16</v>
      </c>
      <c r="F23" s="6">
        <v>17229</v>
      </c>
      <c r="G23">
        <v>343</v>
      </c>
      <c r="I23" s="7">
        <f t="shared" si="0"/>
        <v>1.9908294155203437E-2</v>
      </c>
    </row>
    <row r="24" spans="1:11" x14ac:dyDescent="0.3">
      <c r="A24" t="s">
        <v>19</v>
      </c>
      <c r="B24" s="6">
        <v>9083</v>
      </c>
      <c r="C24">
        <v>99.58</v>
      </c>
      <c r="D24">
        <v>90.83</v>
      </c>
      <c r="E24">
        <v>90.83</v>
      </c>
      <c r="F24" s="6">
        <v>15646</v>
      </c>
      <c r="G24">
        <v>320</v>
      </c>
      <c r="I24" s="7">
        <f t="shared" si="0"/>
        <v>2.0452511824108399E-2</v>
      </c>
    </row>
    <row r="25" spans="1:11" x14ac:dyDescent="0.3">
      <c r="A25" t="s">
        <v>19</v>
      </c>
      <c r="B25">
        <v>34</v>
      </c>
      <c r="C25">
        <v>77.27</v>
      </c>
      <c r="D25">
        <v>72.34</v>
      </c>
      <c r="E25">
        <v>72.34</v>
      </c>
      <c r="F25" s="6">
        <v>14421</v>
      </c>
      <c r="G25">
        <v>277</v>
      </c>
      <c r="I25" s="7">
        <f t="shared" si="0"/>
        <v>1.9208099299632481E-2</v>
      </c>
    </row>
    <row r="26" spans="1:11" x14ac:dyDescent="0.3">
      <c r="A26" t="s">
        <v>20</v>
      </c>
      <c r="B26" s="6">
        <v>8884</v>
      </c>
      <c r="C26">
        <v>99.91</v>
      </c>
      <c r="D26">
        <v>88.84</v>
      </c>
      <c r="E26">
        <v>88.84</v>
      </c>
      <c r="F26" s="6">
        <v>5666</v>
      </c>
      <c r="G26">
        <v>339</v>
      </c>
      <c r="I26">
        <f t="shared" si="0"/>
        <v>5.9830568302153192E-2</v>
      </c>
    </row>
    <row r="27" spans="1:11" x14ac:dyDescent="0.3">
      <c r="A27" t="s">
        <v>20</v>
      </c>
      <c r="B27" s="6">
        <v>9088</v>
      </c>
      <c r="C27">
        <v>99.95</v>
      </c>
      <c r="D27">
        <v>90.88</v>
      </c>
      <c r="E27">
        <v>90.88</v>
      </c>
      <c r="F27" s="6">
        <v>5379</v>
      </c>
      <c r="G27">
        <v>322</v>
      </c>
      <c r="I27" s="8">
        <f t="shared" si="0"/>
        <v>5.9862427960587467E-2</v>
      </c>
    </row>
    <row r="28" spans="1:11" x14ac:dyDescent="0.3">
      <c r="A28" t="s">
        <v>20</v>
      </c>
      <c r="B28" s="6">
        <v>8854</v>
      </c>
      <c r="C28">
        <v>99.92</v>
      </c>
      <c r="D28">
        <v>88.54</v>
      </c>
      <c r="E28">
        <v>88.54</v>
      </c>
      <c r="F28" s="6">
        <v>5868</v>
      </c>
      <c r="G28">
        <v>348</v>
      </c>
      <c r="I28">
        <f t="shared" si="0"/>
        <v>5.9304703476482618E-2</v>
      </c>
    </row>
    <row r="29" spans="1:11" x14ac:dyDescent="0.3">
      <c r="A29" t="s">
        <v>20</v>
      </c>
      <c r="B29" s="6">
        <v>8723</v>
      </c>
      <c r="C29">
        <v>99.93</v>
      </c>
      <c r="D29">
        <v>87.23</v>
      </c>
      <c r="E29">
        <v>87.23</v>
      </c>
      <c r="F29" s="6">
        <v>5462</v>
      </c>
      <c r="G29">
        <v>322</v>
      </c>
      <c r="I29">
        <f t="shared" si="0"/>
        <v>5.895276455510802E-2</v>
      </c>
    </row>
    <row r="30" spans="1:11" x14ac:dyDescent="0.3">
      <c r="A30" t="s">
        <v>21</v>
      </c>
      <c r="B30" s="6">
        <v>8010</v>
      </c>
      <c r="C30">
        <v>99.9</v>
      </c>
      <c r="D30">
        <v>80.099999999999994</v>
      </c>
      <c r="E30">
        <v>80.099999999999994</v>
      </c>
      <c r="F30" s="6">
        <v>11047</v>
      </c>
      <c r="G30">
        <v>241</v>
      </c>
      <c r="I30">
        <f t="shared" si="0"/>
        <v>2.1815877613831809E-2</v>
      </c>
    </row>
    <row r="31" spans="1:11" x14ac:dyDescent="0.3">
      <c r="A31" t="s">
        <v>21</v>
      </c>
      <c r="B31" s="6">
        <v>8338</v>
      </c>
      <c r="C31">
        <v>99.77</v>
      </c>
      <c r="D31">
        <v>83.38</v>
      </c>
      <c r="E31">
        <v>83.38</v>
      </c>
      <c r="F31" s="6">
        <v>10284</v>
      </c>
      <c r="G31">
        <v>216</v>
      </c>
      <c r="I31">
        <f t="shared" si="0"/>
        <v>2.1003500583430573E-2</v>
      </c>
    </row>
    <row r="32" spans="1:11" x14ac:dyDescent="0.3">
      <c r="A32" t="s">
        <v>21</v>
      </c>
      <c r="B32" s="6">
        <v>7917</v>
      </c>
      <c r="C32">
        <v>99.81</v>
      </c>
      <c r="D32">
        <v>79.17</v>
      </c>
      <c r="E32">
        <v>79.17</v>
      </c>
      <c r="F32" s="6">
        <v>10081</v>
      </c>
      <c r="G32">
        <v>220</v>
      </c>
      <c r="I32">
        <f t="shared" si="0"/>
        <v>2.1823231822239858E-2</v>
      </c>
    </row>
    <row r="33" spans="1:15" x14ac:dyDescent="0.3">
      <c r="A33" t="s">
        <v>21</v>
      </c>
      <c r="B33" s="6">
        <v>8892</v>
      </c>
      <c r="C33">
        <v>99.76</v>
      </c>
      <c r="D33">
        <v>88.92</v>
      </c>
      <c r="E33">
        <v>88.92</v>
      </c>
      <c r="F33" s="6">
        <v>9456</v>
      </c>
      <c r="G33">
        <v>178</v>
      </c>
      <c r="I33" s="8">
        <f t="shared" si="0"/>
        <v>1.8824027072758036E-2</v>
      </c>
    </row>
    <row r="39" spans="1:15" x14ac:dyDescent="0.3">
      <c r="N39">
        <v>5.9862427960587467E-2</v>
      </c>
      <c r="O39">
        <v>1</v>
      </c>
    </row>
    <row r="40" spans="1:15" x14ac:dyDescent="0.3">
      <c r="N40">
        <v>1.8824027072758036E-2</v>
      </c>
      <c r="O40">
        <v>0.1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1F</vt:lpstr>
      <vt:lpstr>Figure 1F_All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91911</dc:creator>
  <cp:lastModifiedBy>91911</cp:lastModifiedBy>
  <dcterms:created xsi:type="dcterms:W3CDTF">2023-04-09T20:23:13Z</dcterms:created>
  <dcterms:modified xsi:type="dcterms:W3CDTF">2023-04-10T01:53:17Z</dcterms:modified>
</cp:coreProperties>
</file>